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15" activeTab="1"/>
  </bookViews>
  <sheets>
    <sheet name="一览表" sheetId="1" r:id="rId1"/>
    <sheet name="明细表" sheetId="2" r:id="rId2"/>
  </sheets>
  <calcPr calcId="144525"/>
</workbook>
</file>

<file path=xl/sharedStrings.xml><?xml version="1.0" encoding="utf-8"?>
<sst xmlns="http://schemas.openxmlformats.org/spreadsheetml/2006/main" count="85">
  <si>
    <t xml:space="preserve">2019年第一批城乡建设用地增减挂钩节余指标有偿调剂项目一览表        </t>
  </si>
  <si>
    <t>序号</t>
  </si>
  <si>
    <t>试点单位</t>
  </si>
  <si>
    <t>项目名称</t>
  </si>
  <si>
    <t>批复文号</t>
  </si>
  <si>
    <t>验收确认文号</t>
  </si>
  <si>
    <t>实际地块数</t>
  </si>
  <si>
    <t>涉及行政村</t>
  </si>
  <si>
    <t>批准拆旧区面积</t>
  </si>
  <si>
    <t>批准复垦耕地面积</t>
  </si>
  <si>
    <t>确认拆旧区面积</t>
  </si>
  <si>
    <t>确认农用地面积</t>
  </si>
  <si>
    <t>确认新增耕地面积</t>
  </si>
  <si>
    <t>节余建设用地指标</t>
  </si>
  <si>
    <t>备注</t>
  </si>
  <si>
    <t>灵璧县人民政府</t>
  </si>
  <si>
    <t>灵璧县2017年第二批次城乡建设用地增减挂钩试点项目</t>
  </si>
  <si>
    <t>皖自然资函【2018】369号</t>
  </si>
  <si>
    <t>宿自然资规函〔2019〕16号</t>
  </si>
  <si>
    <t>韦集镇垓下村、双圩村、陈园村、陈圩村</t>
  </si>
  <si>
    <t xml:space="preserve">该批次所有8个地块（面积合计18.9757公顷，折合284.6355亩）全部计入标的SZZJG201901001。                                                     </t>
  </si>
  <si>
    <t>灵璧县2018年第一批次城乡建设用地增减挂钩试点项目</t>
  </si>
  <si>
    <t>冯庙镇王圩村、韦集镇垓下村</t>
  </si>
  <si>
    <t xml:space="preserve">该批次所有2个地块（面积合计6.3354公顷，折合95.031亩）全部计入标的SZZJG201901001。                       </t>
  </si>
  <si>
    <t>灵璧县2018年第十二批次城乡建设用地增减挂钩试点项目</t>
  </si>
  <si>
    <t>皖自然资函【2019】62号</t>
  </si>
  <si>
    <t>\</t>
  </si>
  <si>
    <t>黄湾镇宋河村，灵城镇高许村、界沟村、刘赵村、周田村，娄庄镇汴河村、长集村、大山村、葛店村、蒋圩村、刘胡村、娄北村、司房村、王赵村、宣圩村、淹周村、姚山村、永定村，向阳乡大桥村、大西村、苏圩村、汤圩村、艳阳村，虞姬乡陈埝村、范桥村、玄庙村、虞姬村</t>
  </si>
  <si>
    <t xml:space="preserve">该批次3个地块（面积合计3.1879公顷，折合47.8185亩）计入标的SZZJG201901002。                                                       </t>
  </si>
  <si>
    <t>总计</t>
  </si>
  <si>
    <t>折合亩</t>
  </si>
  <si>
    <t>2019年第一批城乡建设用地增减挂钩节余指标有偿调剂项目明细表</t>
  </si>
  <si>
    <t>标的编号</t>
  </si>
  <si>
    <t>位    置</t>
  </si>
  <si>
    <t>实施方案     批准文号</t>
  </si>
  <si>
    <t>复垦验收文号</t>
  </si>
  <si>
    <t>验收确认备案文号</t>
  </si>
  <si>
    <t>图幅号</t>
  </si>
  <si>
    <t>图斑号</t>
  </si>
  <si>
    <t>复垦新增耕地面积
（公顷）</t>
  </si>
  <si>
    <t>节余指标   面积
（公顷）</t>
  </si>
  <si>
    <t>本次转让节余指标面积（公顷）</t>
  </si>
  <si>
    <t>地类号</t>
  </si>
  <si>
    <t>质量等别</t>
  </si>
  <si>
    <t>平均质量
等别</t>
  </si>
  <si>
    <t>SZZJG201901001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</si>
  <si>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2017</t>
    </r>
    <r>
      <rPr>
        <sz val="10"/>
        <rFont val="宋体"/>
        <charset val="134"/>
      </rPr>
      <t>年第二批次城乡建设用地增减挂钩试点项目</t>
    </r>
  </si>
  <si>
    <t>韦集镇</t>
  </si>
  <si>
    <t>垓下村</t>
  </si>
  <si>
    <r>
      <rPr>
        <sz val="10"/>
        <rFont val="宋体"/>
        <charset val="134"/>
      </rPr>
      <t>宿自然资规〔</t>
    </r>
    <r>
      <rPr>
        <sz val="10"/>
        <rFont val="Times New Roman"/>
        <charset val="134"/>
      </rPr>
      <t>2019</t>
    </r>
    <r>
      <rPr>
        <sz val="10"/>
        <rFont val="宋体"/>
        <charset val="134"/>
      </rPr>
      <t>〕</t>
    </r>
    <r>
      <rPr>
        <sz val="10"/>
        <rFont val="Times New Roman"/>
        <charset val="134"/>
      </rPr>
      <t>34</t>
    </r>
    <r>
      <rPr>
        <sz val="10"/>
        <rFont val="宋体"/>
        <charset val="134"/>
      </rPr>
      <t>号</t>
    </r>
  </si>
  <si>
    <t>I50G064058</t>
  </si>
  <si>
    <r>
      <rPr>
        <sz val="10"/>
        <rFont val="Times New Roman"/>
        <charset val="134"/>
      </rPr>
      <t>75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109</t>
    </r>
  </si>
  <si>
    <t>013</t>
  </si>
  <si>
    <t>Ⅹ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</si>
  <si>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2017年第二批次城乡建设用地增减挂钩试点项目</t>
    </r>
  </si>
  <si>
    <r>
      <rPr>
        <sz val="10"/>
        <rFont val="宋体"/>
        <charset val="134"/>
      </rPr>
      <t>宿自然资规〔</t>
    </r>
    <r>
      <rPr>
        <sz val="10"/>
        <rFont val="Times New Roman"/>
        <charset val="134"/>
      </rPr>
      <t>2019</t>
    </r>
    <r>
      <rPr>
        <sz val="10"/>
        <rFont val="宋体"/>
        <charset val="134"/>
      </rPr>
      <t>〕</t>
    </r>
    <r>
      <rPr>
        <sz val="10"/>
        <rFont val="Times New Roman"/>
        <charset val="134"/>
      </rPr>
      <t>34号</t>
    </r>
  </si>
  <si>
    <r>
      <rPr>
        <sz val="10"/>
        <rFont val="Times New Roman"/>
        <charset val="134"/>
      </rPr>
      <t>252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261</t>
    </r>
  </si>
  <si>
    <r>
      <rPr>
        <sz val="10"/>
        <rFont val="Times New Roman"/>
        <charset val="134"/>
      </rPr>
      <t>266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280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286</t>
    </r>
  </si>
  <si>
    <t>双圩村</t>
  </si>
  <si>
    <t>I50G063058</t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</si>
  <si>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18</t>
    </r>
  </si>
  <si>
    <t>陈园村</t>
  </si>
  <si>
    <t>I50G064057</t>
  </si>
  <si>
    <r>
      <rPr>
        <sz val="10"/>
        <rFont val="Times New Roman"/>
        <charset val="134"/>
      </rPr>
      <t>222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268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261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276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249</t>
    </r>
  </si>
  <si>
    <t>I50G063057、I50G064057</t>
  </si>
  <si>
    <t>陈圩村</t>
  </si>
  <si>
    <t>I50G062057、I50G063057</t>
  </si>
  <si>
    <r>
      <rPr>
        <sz val="10"/>
        <rFont val="Times New Roman"/>
        <charset val="134"/>
      </rPr>
      <t>54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64</t>
    </r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</si>
  <si>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2018</t>
    </r>
    <r>
      <rPr>
        <sz val="10"/>
        <rFont val="宋体"/>
        <charset val="134"/>
      </rPr>
      <t>年第一批次城乡建设用地增减挂钩试点项目</t>
    </r>
  </si>
  <si>
    <t>冯庙镇</t>
  </si>
  <si>
    <t>王圩村</t>
  </si>
  <si>
    <t>I50G056059</t>
  </si>
  <si>
    <t>I50G064059</t>
  </si>
  <si>
    <t>15G</t>
  </si>
  <si>
    <t>合       计</t>
  </si>
  <si>
    <t>SZZJG201901002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</si>
  <si>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2018</t>
    </r>
    <r>
      <rPr>
        <sz val="10"/>
        <rFont val="宋体"/>
        <charset val="134"/>
      </rPr>
      <t>年第十二批次城乡建设用地增减挂钩试点项目</t>
    </r>
  </si>
  <si>
    <t>虞姬乡</t>
  </si>
  <si>
    <t>玄庙村</t>
  </si>
  <si>
    <r>
      <rPr>
        <sz val="10"/>
        <rFont val="宋体"/>
        <charset val="134"/>
      </rPr>
      <t>皖自然资函【</t>
    </r>
    <r>
      <rPr>
        <sz val="10"/>
        <rFont val="Times New Roman"/>
        <charset val="134"/>
      </rPr>
      <t>209</t>
    </r>
    <r>
      <rPr>
        <sz val="10"/>
        <rFont val="宋体"/>
        <charset val="134"/>
      </rPr>
      <t>】</t>
    </r>
    <r>
      <rPr>
        <sz val="10"/>
        <rFont val="Times New Roman"/>
        <charset val="134"/>
      </rPr>
      <t>62</t>
    </r>
    <r>
      <rPr>
        <sz val="10"/>
        <rFont val="宋体"/>
        <charset val="134"/>
      </rPr>
      <t>号</t>
    </r>
  </si>
  <si>
    <t>I50G058059</t>
  </si>
  <si>
    <r>
      <rPr>
        <sz val="10"/>
        <rFont val="宋体"/>
        <charset val="134"/>
      </rPr>
      <t>灵璧县</t>
    </r>
    <r>
      <rPr>
        <sz val="10"/>
        <rFont val="Times New Roman"/>
        <charset val="134"/>
      </rPr>
      <t>2018</t>
    </r>
    <r>
      <rPr>
        <sz val="10"/>
        <rFont val="宋体"/>
        <charset val="134"/>
      </rPr>
      <t>年第十二批次城乡建设用地增减挂钩试点项目</t>
    </r>
  </si>
  <si>
    <t>I50G059059</t>
  </si>
  <si>
    <t>陈埝村</t>
  </si>
  <si>
    <t>总       计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</si>
</sst>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0.0000_);\(0.0000\)"/>
    <numFmt numFmtId="177" formatCode="0.0000_ "/>
    <numFmt numFmtId="178" formatCode="0.0000_);[Red]\(0.00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"/>
      <charset val="134"/>
    </font>
    <font>
      <b/>
      <sz val="18"/>
      <name val="仿宋"/>
      <charset val="134"/>
    </font>
    <font>
      <b/>
      <sz val="10"/>
      <name val="仿宋"/>
      <charset val="134"/>
    </font>
    <font>
      <sz val="10"/>
      <name val="仿宋"/>
      <charset val="134"/>
    </font>
    <font>
      <sz val="10"/>
      <name val="宋体"/>
      <charset val="134"/>
    </font>
    <font>
      <sz val="10"/>
      <name val="Times New Roman"/>
      <charset val="134"/>
    </font>
    <font>
      <sz val="12"/>
      <name val="仿宋"/>
      <charset val="134"/>
    </font>
    <font>
      <sz val="9"/>
      <color indexed="8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b/>
      <sz val="11"/>
      <color indexed="8"/>
      <name val="仿宋"/>
      <charset val="134"/>
    </font>
    <font>
      <sz val="10"/>
      <color indexed="8"/>
      <name val="仿宋"/>
      <charset val="134"/>
    </font>
    <font>
      <sz val="10.5"/>
      <color indexed="63"/>
      <name val="仿宋"/>
      <charset val="134"/>
    </font>
    <font>
      <sz val="10"/>
      <color indexed="8"/>
      <name val="仿宋"/>
      <charset val="134"/>
    </font>
    <font>
      <sz val="10"/>
      <name val="仿宋"/>
      <charset val="134"/>
    </font>
    <font>
      <sz val="10.5"/>
      <color indexed="63"/>
      <name val="仿宋"/>
      <charset val="134"/>
    </font>
    <font>
      <b/>
      <sz val="10"/>
      <color indexed="8"/>
      <name val="仿宋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3" fillId="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6" fillId="3" borderId="10" applyNumberFormat="0" applyAlignment="0" applyProtection="0">
      <alignment vertical="center"/>
    </xf>
    <xf numFmtId="0" fontId="34" fillId="3" borderId="8" applyNumberFormat="0" applyAlignment="0" applyProtection="0">
      <alignment vertical="center"/>
    </xf>
    <xf numFmtId="0" fontId="40" fillId="28" borderId="14" applyNumberFormat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7" fillId="0" borderId="1" xfId="18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/>
    <xf numFmtId="0" fontId="13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wrapText="1"/>
    </xf>
    <xf numFmtId="178" fontId="2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6_2016年第二  批转让城乡建设用地增减挂钩节余指标流转使用项目明细表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2"/>
  <sheetViews>
    <sheetView workbookViewId="0">
      <selection activeCell="A1" sqref="A1:N1"/>
    </sheetView>
  </sheetViews>
  <sheetFormatPr defaultColWidth="9" defaultRowHeight="15.6"/>
  <cols>
    <col min="1" max="1" width="5.25" style="2" customWidth="1"/>
    <col min="2" max="2" width="9.62962962962963" style="2" customWidth="1"/>
    <col min="3" max="3" width="16" style="2" customWidth="1"/>
    <col min="4" max="4" width="9.25" style="2" customWidth="1"/>
    <col min="5" max="5" width="9.12962962962963" style="2" customWidth="1"/>
    <col min="6" max="6" width="7.75" style="2" customWidth="1"/>
    <col min="7" max="7" width="21.5" style="2" customWidth="1"/>
    <col min="8" max="8" width="10.7777777777778" style="2" customWidth="1"/>
    <col min="9" max="9" width="10.75" style="2" customWidth="1"/>
    <col min="10" max="10" width="10.8796296296296" style="2" customWidth="1"/>
    <col min="11" max="11" width="10.5" style="2" customWidth="1"/>
    <col min="12" max="12" width="11.6296296296296" style="2" customWidth="1"/>
    <col min="13" max="13" width="11.1296296296296" style="3" customWidth="1"/>
    <col min="14" max="14" width="35.5" style="2" customWidth="1"/>
    <col min="15" max="16" width="9" style="1"/>
    <col min="17" max="17" width="30.1296296296296" style="1" customWidth="1"/>
    <col min="18" max="16384" width="9" style="1"/>
  </cols>
  <sheetData>
    <row r="1" ht="32.1" customHeight="1" spans="1:14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ht="29.25" customHeight="1" spans="1:14">
      <c r="A2" s="36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36" t="s">
        <v>7</v>
      </c>
      <c r="H2" s="36" t="s">
        <v>8</v>
      </c>
      <c r="I2" s="36" t="s">
        <v>9</v>
      </c>
      <c r="J2" s="36" t="s">
        <v>10</v>
      </c>
      <c r="K2" s="36" t="s">
        <v>11</v>
      </c>
      <c r="L2" s="36" t="s">
        <v>12</v>
      </c>
      <c r="M2" s="36" t="s">
        <v>13</v>
      </c>
      <c r="N2" s="36" t="s">
        <v>14</v>
      </c>
    </row>
    <row r="3" ht="60.75" customHeight="1" spans="1:14">
      <c r="A3" s="37">
        <v>1</v>
      </c>
      <c r="B3" s="37" t="s">
        <v>15</v>
      </c>
      <c r="C3" s="37" t="s">
        <v>16</v>
      </c>
      <c r="D3" s="37" t="s">
        <v>17</v>
      </c>
      <c r="E3" s="38" t="s">
        <v>18</v>
      </c>
      <c r="F3" s="37">
        <v>8</v>
      </c>
      <c r="G3" s="39" t="s">
        <v>19</v>
      </c>
      <c r="H3" s="37">
        <v>21.2242</v>
      </c>
      <c r="I3" s="37">
        <v>20.0302</v>
      </c>
      <c r="J3" s="37">
        <v>20.1438</v>
      </c>
      <c r="K3" s="37">
        <v>20.1438</v>
      </c>
      <c r="L3" s="37">
        <v>18.9757</v>
      </c>
      <c r="M3" s="37">
        <v>18.9757</v>
      </c>
      <c r="N3" s="48" t="s">
        <v>20</v>
      </c>
    </row>
    <row r="4" ht="59.25" customHeight="1" spans="1:17">
      <c r="A4" s="37">
        <v>2</v>
      </c>
      <c r="B4" s="37" t="s">
        <v>15</v>
      </c>
      <c r="C4" s="37" t="s">
        <v>21</v>
      </c>
      <c r="D4" s="37" t="s">
        <v>17</v>
      </c>
      <c r="E4" s="38" t="s">
        <v>18</v>
      </c>
      <c r="F4" s="37">
        <v>2</v>
      </c>
      <c r="G4" s="39" t="s">
        <v>22</v>
      </c>
      <c r="H4" s="37">
        <v>6.4407</v>
      </c>
      <c r="I4" s="37">
        <v>6.3354</v>
      </c>
      <c r="J4" s="37">
        <v>6.4407</v>
      </c>
      <c r="K4" s="37">
        <v>6.4407</v>
      </c>
      <c r="L4" s="49">
        <v>6.3354</v>
      </c>
      <c r="M4" s="37">
        <f>L4</f>
        <v>6.3354</v>
      </c>
      <c r="N4" s="48" t="s">
        <v>23</v>
      </c>
      <c r="Q4" s="52"/>
    </row>
    <row r="5" ht="183" customHeight="1" spans="1:17">
      <c r="A5" s="40">
        <v>3</v>
      </c>
      <c r="B5" s="37" t="s">
        <v>15</v>
      </c>
      <c r="C5" s="37" t="s">
        <v>24</v>
      </c>
      <c r="D5" s="41" t="s">
        <v>25</v>
      </c>
      <c r="E5" s="42" t="s">
        <v>26</v>
      </c>
      <c r="F5" s="41">
        <v>46</v>
      </c>
      <c r="G5" s="43" t="s">
        <v>27</v>
      </c>
      <c r="H5" s="41">
        <v>25.7742</v>
      </c>
      <c r="I5" s="41">
        <v>24.473</v>
      </c>
      <c r="J5" s="41" t="s">
        <v>26</v>
      </c>
      <c r="K5" s="41" t="s">
        <v>26</v>
      </c>
      <c r="L5" s="41" t="s">
        <v>26</v>
      </c>
      <c r="M5" s="41">
        <v>3.1879</v>
      </c>
      <c r="N5" s="50" t="s">
        <v>28</v>
      </c>
      <c r="Q5" s="52"/>
    </row>
    <row r="6" s="34" customFormat="1" ht="24.95" customHeight="1" spans="1:14">
      <c r="A6" s="44" t="s">
        <v>29</v>
      </c>
      <c r="B6" s="44"/>
      <c r="C6" s="44"/>
      <c r="D6" s="45"/>
      <c r="E6" s="45"/>
      <c r="F6" s="44">
        <f>SUM(F3:F5)</f>
        <v>56</v>
      </c>
      <c r="G6" s="44"/>
      <c r="H6" s="44">
        <f t="shared" ref="H6:M6" si="0">SUM(H3:H5)</f>
        <v>53.4391</v>
      </c>
      <c r="I6" s="44">
        <f t="shared" si="0"/>
        <v>50.8386</v>
      </c>
      <c r="J6" s="44">
        <f t="shared" si="0"/>
        <v>26.5845</v>
      </c>
      <c r="K6" s="44">
        <f t="shared" si="0"/>
        <v>26.5845</v>
      </c>
      <c r="L6" s="44">
        <f t="shared" si="0"/>
        <v>25.3111</v>
      </c>
      <c r="M6" s="44">
        <f t="shared" si="0"/>
        <v>28.499</v>
      </c>
      <c r="N6" s="8"/>
    </row>
    <row r="7" s="34" customFormat="1" ht="24" customHeight="1" spans="1:14">
      <c r="A7" s="44" t="s">
        <v>30</v>
      </c>
      <c r="B7" s="44"/>
      <c r="C7" s="44"/>
      <c r="D7" s="45"/>
      <c r="E7" s="45"/>
      <c r="F7" s="45"/>
      <c r="G7" s="45"/>
      <c r="H7" s="46">
        <f t="shared" ref="H7:M7" si="1">H6*15</f>
        <v>801.5865</v>
      </c>
      <c r="I7" s="46">
        <f t="shared" si="1"/>
        <v>762.579</v>
      </c>
      <c r="J7" s="46">
        <f t="shared" si="1"/>
        <v>398.7675</v>
      </c>
      <c r="K7" s="46">
        <f t="shared" si="1"/>
        <v>398.7675</v>
      </c>
      <c r="L7" s="46">
        <f t="shared" si="1"/>
        <v>379.6665</v>
      </c>
      <c r="M7" s="46">
        <f t="shared" si="1"/>
        <v>427.485</v>
      </c>
      <c r="N7" s="8"/>
    </row>
    <row r="8" ht="14.4" spans="1:14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51"/>
      <c r="N8" s="47"/>
    </row>
    <row r="9" ht="14.4" spans="1:14">
      <c r="A9" s="47"/>
      <c r="B9" s="47"/>
      <c r="C9" s="47"/>
      <c r="D9" s="47"/>
      <c r="E9" s="47"/>
      <c r="F9" s="47"/>
      <c r="G9" s="47"/>
      <c r="H9" s="47"/>
      <c r="I9" s="47"/>
      <c r="J9" s="47"/>
      <c r="L9" s="47"/>
      <c r="M9" s="51"/>
      <c r="N9" s="47"/>
    </row>
    <row r="10" ht="14.4" spans="1:14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51"/>
      <c r="N10" s="47"/>
    </row>
    <row r="11" ht="14.4" spans="1:14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51"/>
      <c r="N11" s="47"/>
    </row>
    <row r="12" ht="14.4" spans="1:14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51"/>
      <c r="N12" s="47"/>
    </row>
    <row r="13" ht="14.4" spans="1:14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51"/>
      <c r="N13" s="47"/>
    </row>
    <row r="14" ht="14.4" spans="1:14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51"/>
      <c r="N14" s="47"/>
    </row>
    <row r="15" ht="14.4" spans="1:14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51"/>
      <c r="N15" s="47"/>
    </row>
    <row r="16" ht="14.4" spans="1:14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51"/>
      <c r="N16" s="47"/>
    </row>
    <row r="17" ht="14.4" spans="1:14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51"/>
      <c r="N17" s="47"/>
    </row>
    <row r="18" ht="14.4" spans="1:14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51"/>
      <c r="N18" s="47"/>
    </row>
    <row r="19" ht="14.4" spans="1:14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51"/>
      <c r="N19" s="47"/>
    </row>
    <row r="20" ht="14.4" spans="1:14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51"/>
      <c r="N20" s="47"/>
    </row>
    <row r="21" ht="14.4" spans="1:14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51"/>
      <c r="N21" s="47"/>
    </row>
    <row r="22" ht="14.4" spans="1:14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51"/>
      <c r="N22" s="47"/>
    </row>
    <row r="23" ht="14.4" spans="1:14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51"/>
      <c r="N23" s="47"/>
    </row>
    <row r="24" ht="14.4" spans="1:14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51"/>
      <c r="N24" s="47"/>
    </row>
    <row r="25" ht="14.4" spans="1:14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51"/>
      <c r="N25" s="47"/>
    </row>
    <row r="26" ht="14.4" spans="1:14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51"/>
      <c r="N26" s="47"/>
    </row>
    <row r="27" ht="14.4" spans="1:14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51"/>
      <c r="N27" s="47"/>
    </row>
    <row r="28" ht="14.4" spans="1:14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51"/>
      <c r="N28" s="47"/>
    </row>
    <row r="29" ht="14.4" spans="1:14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51"/>
      <c r="N29" s="47"/>
    </row>
    <row r="30" ht="14.4" spans="1:14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51"/>
      <c r="N30" s="47"/>
    </row>
    <row r="31" ht="14.4" spans="1:14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51"/>
      <c r="N31" s="47"/>
    </row>
    <row r="32" ht="14.4" spans="1:14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51"/>
      <c r="N32" s="47"/>
    </row>
  </sheetData>
  <mergeCells count="3">
    <mergeCell ref="A1:N1"/>
    <mergeCell ref="A6:C6"/>
    <mergeCell ref="A7:C7"/>
  </mergeCells>
  <pageMargins left="0.75" right="0.75" top="1" bottom="1" header="0.5" footer="0.5"/>
  <pageSetup paperSize="9" scale="73" orientation="landscape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8"/>
  <sheetViews>
    <sheetView tabSelected="1" zoomScale="70" zoomScaleNormal="70" workbookViewId="0">
      <selection activeCell="O17" sqref="O17"/>
    </sheetView>
  </sheetViews>
  <sheetFormatPr defaultColWidth="9" defaultRowHeight="15.6"/>
  <cols>
    <col min="1" max="1" width="13.8796296296296" style="2" customWidth="1"/>
    <col min="2" max="2" width="13.25" style="2" customWidth="1"/>
    <col min="3" max="3" width="7.75" style="2" customWidth="1"/>
    <col min="4" max="4" width="9" style="2"/>
    <col min="5" max="5" width="23.1296296296296" style="2" customWidth="1"/>
    <col min="6" max="6" width="24" style="2" customWidth="1"/>
    <col min="7" max="7" width="22.3796296296296" style="2" customWidth="1"/>
    <col min="8" max="8" width="22.75" style="2" customWidth="1"/>
    <col min="9" max="9" width="24" style="2" customWidth="1"/>
    <col min="10" max="10" width="10.3796296296296" style="2" customWidth="1"/>
    <col min="11" max="11" width="10.75" style="2" customWidth="1"/>
    <col min="12" max="12" width="14.1296296296296" style="2" customWidth="1"/>
    <col min="13" max="13" width="9" style="3"/>
    <col min="14" max="15" width="9" style="2"/>
    <col min="16" max="16384" width="9" style="1"/>
  </cols>
  <sheetData>
    <row r="1" ht="36.95" customHeight="1" spans="1:15">
      <c r="A1" s="4" t="s">
        <v>31</v>
      </c>
      <c r="B1" s="5"/>
      <c r="C1" s="4"/>
      <c r="D1" s="4"/>
      <c r="E1" s="5"/>
      <c r="F1" s="5"/>
      <c r="G1" s="5"/>
      <c r="H1" s="6"/>
      <c r="I1" s="25"/>
      <c r="J1" s="26"/>
      <c r="K1" s="5"/>
      <c r="L1" s="26"/>
      <c r="M1" s="4"/>
      <c r="N1" s="5"/>
      <c r="O1" s="5"/>
    </row>
    <row r="2" ht="42" customHeight="1" spans="1:15">
      <c r="A2" s="7" t="s">
        <v>32</v>
      </c>
      <c r="B2" s="8" t="s">
        <v>3</v>
      </c>
      <c r="C2" s="7" t="s">
        <v>33</v>
      </c>
      <c r="D2" s="7"/>
      <c r="E2" s="9" t="s">
        <v>34</v>
      </c>
      <c r="F2" s="9" t="s">
        <v>35</v>
      </c>
      <c r="G2" s="9" t="s">
        <v>36</v>
      </c>
      <c r="H2" s="9" t="s">
        <v>37</v>
      </c>
      <c r="I2" s="27" t="s">
        <v>38</v>
      </c>
      <c r="J2" s="28" t="s">
        <v>39</v>
      </c>
      <c r="K2" s="9" t="s">
        <v>40</v>
      </c>
      <c r="L2" s="28" t="s">
        <v>41</v>
      </c>
      <c r="M2" s="27" t="s">
        <v>42</v>
      </c>
      <c r="N2" s="9" t="s">
        <v>43</v>
      </c>
      <c r="O2" s="9" t="s">
        <v>44</v>
      </c>
    </row>
    <row r="3" ht="49.2" spans="1:15">
      <c r="A3" s="10" t="s">
        <v>45</v>
      </c>
      <c r="B3" s="11" t="s">
        <v>46</v>
      </c>
      <c r="C3" s="12" t="s">
        <v>47</v>
      </c>
      <c r="D3" s="12" t="s">
        <v>48</v>
      </c>
      <c r="E3" s="12" t="s">
        <v>17</v>
      </c>
      <c r="F3" s="12" t="s">
        <v>18</v>
      </c>
      <c r="G3" s="12" t="s">
        <v>49</v>
      </c>
      <c r="H3" s="12" t="s">
        <v>50</v>
      </c>
      <c r="I3" s="12" t="s">
        <v>51</v>
      </c>
      <c r="J3" s="12">
        <v>2.5949</v>
      </c>
      <c r="K3" s="12">
        <v>2.5949</v>
      </c>
      <c r="L3" s="12">
        <v>2.5949</v>
      </c>
      <c r="M3" s="29" t="s">
        <v>52</v>
      </c>
      <c r="N3" s="16" t="s">
        <v>53</v>
      </c>
      <c r="O3" s="16" t="s">
        <v>53</v>
      </c>
    </row>
    <row r="4" ht="49.2" spans="1:15">
      <c r="A4" s="13"/>
      <c r="B4" s="11" t="s">
        <v>46</v>
      </c>
      <c r="C4" s="12" t="s">
        <v>47</v>
      </c>
      <c r="D4" s="12" t="s">
        <v>48</v>
      </c>
      <c r="E4" s="12" t="s">
        <v>17</v>
      </c>
      <c r="F4" s="12" t="s">
        <v>18</v>
      </c>
      <c r="G4" s="12" t="s">
        <v>49</v>
      </c>
      <c r="H4" s="12" t="s">
        <v>50</v>
      </c>
      <c r="I4" s="12">
        <v>353</v>
      </c>
      <c r="J4" s="12">
        <v>1.5478</v>
      </c>
      <c r="K4" s="12">
        <v>1.5478</v>
      </c>
      <c r="L4" s="12">
        <v>1.5478</v>
      </c>
      <c r="M4" s="29" t="s">
        <v>52</v>
      </c>
      <c r="N4" s="16" t="s">
        <v>53</v>
      </c>
      <c r="O4" s="16" t="s">
        <v>53</v>
      </c>
    </row>
    <row r="5" ht="49.2" spans="1:15">
      <c r="A5" s="13"/>
      <c r="B5" s="11" t="s">
        <v>54</v>
      </c>
      <c r="C5" s="12" t="s">
        <v>47</v>
      </c>
      <c r="D5" s="12" t="s">
        <v>48</v>
      </c>
      <c r="E5" s="12" t="s">
        <v>17</v>
      </c>
      <c r="F5" s="12" t="s">
        <v>18</v>
      </c>
      <c r="G5" s="12" t="s">
        <v>55</v>
      </c>
      <c r="H5" s="12" t="s">
        <v>50</v>
      </c>
      <c r="I5" s="12" t="s">
        <v>56</v>
      </c>
      <c r="J5" s="12">
        <v>0.9102</v>
      </c>
      <c r="K5" s="12">
        <v>0.9102</v>
      </c>
      <c r="L5" s="12">
        <v>0.9102</v>
      </c>
      <c r="M5" s="29" t="s">
        <v>52</v>
      </c>
      <c r="N5" s="16" t="s">
        <v>53</v>
      </c>
      <c r="O5" s="16" t="s">
        <v>53</v>
      </c>
    </row>
    <row r="6" ht="49.2" spans="1:15">
      <c r="A6" s="13"/>
      <c r="B6" s="11" t="s">
        <v>54</v>
      </c>
      <c r="C6" s="12" t="s">
        <v>47</v>
      </c>
      <c r="D6" s="12" t="s">
        <v>48</v>
      </c>
      <c r="E6" s="12" t="s">
        <v>17</v>
      </c>
      <c r="F6" s="12" t="s">
        <v>18</v>
      </c>
      <c r="G6" s="12" t="s">
        <v>55</v>
      </c>
      <c r="H6" s="12" t="s">
        <v>50</v>
      </c>
      <c r="I6" s="12" t="s">
        <v>57</v>
      </c>
      <c r="J6" s="12">
        <v>1.8432</v>
      </c>
      <c r="K6" s="12">
        <v>1.8432</v>
      </c>
      <c r="L6" s="12">
        <v>1.8432</v>
      </c>
      <c r="M6" s="29" t="s">
        <v>52</v>
      </c>
      <c r="N6" s="16" t="s">
        <v>53</v>
      </c>
      <c r="O6" s="16" t="s">
        <v>53</v>
      </c>
    </row>
    <row r="7" ht="49.2" spans="1:15">
      <c r="A7" s="13"/>
      <c r="B7" s="11" t="s">
        <v>54</v>
      </c>
      <c r="C7" s="12" t="s">
        <v>47</v>
      </c>
      <c r="D7" s="12" t="s">
        <v>58</v>
      </c>
      <c r="E7" s="12" t="s">
        <v>17</v>
      </c>
      <c r="F7" s="12" t="s">
        <v>18</v>
      </c>
      <c r="G7" s="12" t="s">
        <v>55</v>
      </c>
      <c r="H7" s="12" t="s">
        <v>59</v>
      </c>
      <c r="I7" s="12" t="s">
        <v>60</v>
      </c>
      <c r="J7" s="12">
        <v>2.738</v>
      </c>
      <c r="K7" s="12">
        <v>2.738</v>
      </c>
      <c r="L7" s="12">
        <v>2.738</v>
      </c>
      <c r="M7" s="29" t="s">
        <v>52</v>
      </c>
      <c r="N7" s="16" t="s">
        <v>53</v>
      </c>
      <c r="O7" s="16" t="s">
        <v>53</v>
      </c>
    </row>
    <row r="8" ht="49.2" spans="1:15">
      <c r="A8" s="13"/>
      <c r="B8" s="11" t="s">
        <v>54</v>
      </c>
      <c r="C8" s="12" t="s">
        <v>47</v>
      </c>
      <c r="D8" s="12" t="s">
        <v>61</v>
      </c>
      <c r="E8" s="12" t="s">
        <v>17</v>
      </c>
      <c r="F8" s="12" t="s">
        <v>18</v>
      </c>
      <c r="G8" s="12" t="s">
        <v>55</v>
      </c>
      <c r="H8" s="12" t="s">
        <v>62</v>
      </c>
      <c r="I8" s="12" t="s">
        <v>63</v>
      </c>
      <c r="J8" s="12">
        <v>2.8506</v>
      </c>
      <c r="K8" s="12">
        <v>2.8506</v>
      </c>
      <c r="L8" s="12">
        <v>2.8506</v>
      </c>
      <c r="M8" s="29" t="s">
        <v>52</v>
      </c>
      <c r="N8" s="16" t="s">
        <v>53</v>
      </c>
      <c r="O8" s="16" t="s">
        <v>53</v>
      </c>
    </row>
    <row r="9" ht="49.2" spans="1:15">
      <c r="A9" s="13"/>
      <c r="B9" s="11" t="s">
        <v>54</v>
      </c>
      <c r="C9" s="12" t="s">
        <v>47</v>
      </c>
      <c r="D9" s="12" t="s">
        <v>61</v>
      </c>
      <c r="E9" s="12" t="s">
        <v>17</v>
      </c>
      <c r="F9" s="12" t="s">
        <v>18</v>
      </c>
      <c r="G9" s="12" t="s">
        <v>55</v>
      </c>
      <c r="H9" s="12" t="s">
        <v>64</v>
      </c>
      <c r="I9" s="12">
        <v>26</v>
      </c>
      <c r="J9" s="12">
        <v>2.7533</v>
      </c>
      <c r="K9" s="12">
        <v>2.7533</v>
      </c>
      <c r="L9" s="12">
        <v>2.7533</v>
      </c>
      <c r="M9" s="29" t="s">
        <v>52</v>
      </c>
      <c r="N9" s="16" t="s">
        <v>53</v>
      </c>
      <c r="O9" s="16" t="s">
        <v>53</v>
      </c>
    </row>
    <row r="10" ht="49.2" spans="1:15">
      <c r="A10" s="13"/>
      <c r="B10" s="11" t="s">
        <v>54</v>
      </c>
      <c r="C10" s="12" t="s">
        <v>47</v>
      </c>
      <c r="D10" s="12" t="s">
        <v>65</v>
      </c>
      <c r="E10" s="12" t="s">
        <v>17</v>
      </c>
      <c r="F10" s="12" t="s">
        <v>18</v>
      </c>
      <c r="G10" s="12" t="s">
        <v>55</v>
      </c>
      <c r="H10" s="12" t="s">
        <v>66</v>
      </c>
      <c r="I10" s="12" t="s">
        <v>67</v>
      </c>
      <c r="J10" s="12">
        <v>3.7377</v>
      </c>
      <c r="K10" s="12">
        <v>3.7377</v>
      </c>
      <c r="L10" s="12">
        <v>3.7377</v>
      </c>
      <c r="M10" s="29" t="s">
        <v>52</v>
      </c>
      <c r="N10" s="16" t="s">
        <v>53</v>
      </c>
      <c r="O10" s="16" t="s">
        <v>53</v>
      </c>
    </row>
    <row r="11" ht="49.2" spans="1:15">
      <c r="A11" s="13"/>
      <c r="B11" s="11" t="s">
        <v>68</v>
      </c>
      <c r="C11" s="12" t="s">
        <v>69</v>
      </c>
      <c r="D11" s="12" t="s">
        <v>70</v>
      </c>
      <c r="E11" s="12" t="s">
        <v>17</v>
      </c>
      <c r="F11" s="12" t="s">
        <v>18</v>
      </c>
      <c r="G11" s="12" t="s">
        <v>55</v>
      </c>
      <c r="H11" s="12" t="s">
        <v>71</v>
      </c>
      <c r="I11" s="12">
        <v>63</v>
      </c>
      <c r="J11" s="12">
        <v>3.0328</v>
      </c>
      <c r="K11" s="12">
        <v>3.0328</v>
      </c>
      <c r="L11" s="12">
        <v>3.0328</v>
      </c>
      <c r="M11" s="29" t="s">
        <v>52</v>
      </c>
      <c r="N11" s="16" t="s">
        <v>53</v>
      </c>
      <c r="O11" s="16" t="s">
        <v>53</v>
      </c>
    </row>
    <row r="12" s="1" customFormat="1" ht="49.2" spans="1:15">
      <c r="A12" s="13"/>
      <c r="B12" s="11" t="s">
        <v>68</v>
      </c>
      <c r="C12" s="12" t="s">
        <v>47</v>
      </c>
      <c r="D12" s="12" t="s">
        <v>48</v>
      </c>
      <c r="E12" s="12" t="s">
        <v>17</v>
      </c>
      <c r="F12" s="12" t="s">
        <v>18</v>
      </c>
      <c r="G12" s="12" t="s">
        <v>55</v>
      </c>
      <c r="H12" s="12" t="s">
        <v>72</v>
      </c>
      <c r="I12" s="12" t="s">
        <v>73</v>
      </c>
      <c r="J12" s="12">
        <v>3.3026</v>
      </c>
      <c r="K12" s="12">
        <v>3.3026</v>
      </c>
      <c r="L12" s="12">
        <v>3.3026</v>
      </c>
      <c r="M12" s="29" t="s">
        <v>52</v>
      </c>
      <c r="N12" s="16" t="s">
        <v>53</v>
      </c>
      <c r="O12" s="16" t="s">
        <v>53</v>
      </c>
    </row>
    <row r="13" s="1" customFormat="1" spans="1:15">
      <c r="A13" s="14" t="s">
        <v>74</v>
      </c>
      <c r="B13" s="15"/>
      <c r="C13" s="12"/>
      <c r="D13" s="12"/>
      <c r="E13" s="12"/>
      <c r="F13" s="12"/>
      <c r="G13" s="12"/>
      <c r="H13" s="12"/>
      <c r="I13" s="12"/>
      <c r="J13" s="12">
        <f>SUM(J3:J12)</f>
        <v>25.3111</v>
      </c>
      <c r="K13" s="12">
        <f t="shared" ref="K13:L13" si="0">SUM(K3:K12)</f>
        <v>25.3111</v>
      </c>
      <c r="L13" s="12">
        <f t="shared" si="0"/>
        <v>25.3111</v>
      </c>
      <c r="M13" s="29"/>
      <c r="N13" s="16"/>
      <c r="O13" s="16"/>
    </row>
    <row r="14" s="1" customFormat="1" ht="61.2" spans="1:15">
      <c r="A14" s="13" t="s">
        <v>75</v>
      </c>
      <c r="B14" s="11" t="s">
        <v>76</v>
      </c>
      <c r="C14" s="11" t="s">
        <v>77</v>
      </c>
      <c r="D14" s="16" t="s">
        <v>78</v>
      </c>
      <c r="E14" s="16" t="s">
        <v>79</v>
      </c>
      <c r="F14" s="17" t="s">
        <v>26</v>
      </c>
      <c r="G14" s="17" t="s">
        <v>26</v>
      </c>
      <c r="H14" s="18" t="s">
        <v>80</v>
      </c>
      <c r="I14" s="30">
        <v>50</v>
      </c>
      <c r="J14" s="31">
        <v>1.2175</v>
      </c>
      <c r="K14" s="31">
        <v>1.2175</v>
      </c>
      <c r="L14" s="31">
        <v>1.2175</v>
      </c>
      <c r="M14" s="29" t="s">
        <v>52</v>
      </c>
      <c r="N14" s="16" t="s">
        <v>53</v>
      </c>
      <c r="O14" s="16" t="s">
        <v>53</v>
      </c>
    </row>
    <row r="15" s="1" customFormat="1" ht="61.2" spans="1:15">
      <c r="A15" s="13"/>
      <c r="B15" s="19" t="s">
        <v>81</v>
      </c>
      <c r="C15" s="11" t="s">
        <v>77</v>
      </c>
      <c r="D15" s="16" t="s">
        <v>78</v>
      </c>
      <c r="E15" s="16" t="s">
        <v>79</v>
      </c>
      <c r="F15" s="17" t="s">
        <v>26</v>
      </c>
      <c r="G15" s="17" t="s">
        <v>26</v>
      </c>
      <c r="H15" s="18" t="s">
        <v>82</v>
      </c>
      <c r="I15" s="30">
        <v>415</v>
      </c>
      <c r="J15" s="31">
        <v>0.9635</v>
      </c>
      <c r="K15" s="31">
        <v>0.9635</v>
      </c>
      <c r="L15" s="31">
        <v>0.9635</v>
      </c>
      <c r="M15" s="29" t="s">
        <v>52</v>
      </c>
      <c r="N15" s="16" t="s">
        <v>53</v>
      </c>
      <c r="O15" s="16" t="s">
        <v>53</v>
      </c>
    </row>
    <row r="16" ht="61.2" spans="1:15">
      <c r="A16" s="20"/>
      <c r="B16" s="19" t="s">
        <v>81</v>
      </c>
      <c r="C16" s="11" t="s">
        <v>77</v>
      </c>
      <c r="D16" s="16" t="s">
        <v>83</v>
      </c>
      <c r="E16" s="16" t="s">
        <v>79</v>
      </c>
      <c r="F16" s="17" t="s">
        <v>26</v>
      </c>
      <c r="G16" s="17" t="s">
        <v>26</v>
      </c>
      <c r="H16" s="18" t="s">
        <v>80</v>
      </c>
      <c r="I16" s="30">
        <v>308</v>
      </c>
      <c r="J16" s="31">
        <v>1.063</v>
      </c>
      <c r="K16" s="31">
        <v>1.063</v>
      </c>
      <c r="L16" s="31">
        <v>1.0069</v>
      </c>
      <c r="M16" s="29" t="s">
        <v>52</v>
      </c>
      <c r="N16" s="16" t="s">
        <v>53</v>
      </c>
      <c r="O16" s="16" t="s">
        <v>53</v>
      </c>
    </row>
    <row r="17" ht="21" customHeight="1" spans="1:15">
      <c r="A17" s="21" t="s">
        <v>74</v>
      </c>
      <c r="B17" s="21"/>
      <c r="C17" s="22"/>
      <c r="D17" s="22"/>
      <c r="E17" s="22"/>
      <c r="F17" s="22"/>
      <c r="G17" s="22"/>
      <c r="H17" s="22"/>
      <c r="I17" s="22"/>
      <c r="J17" s="32">
        <f>SUM(J14:J16)</f>
        <v>3.244</v>
      </c>
      <c r="K17" s="32">
        <f t="shared" ref="K17:L17" si="1">SUM(K14:K16)</f>
        <v>3.244</v>
      </c>
      <c r="L17" s="32">
        <f t="shared" si="1"/>
        <v>3.1879</v>
      </c>
      <c r="M17" s="33"/>
      <c r="N17" s="24"/>
      <c r="O17" s="24"/>
    </row>
    <row r="18" ht="18.75" customHeight="1" spans="1:15">
      <c r="A18" s="23" t="s">
        <v>84</v>
      </c>
      <c r="B18" s="21"/>
      <c r="C18" s="24"/>
      <c r="D18" s="24"/>
      <c r="E18" s="24"/>
      <c r="F18" s="24"/>
      <c r="G18" s="24"/>
      <c r="H18" s="24"/>
      <c r="I18" s="24"/>
      <c r="J18" s="32">
        <f>J13+J17</f>
        <v>28.5551</v>
      </c>
      <c r="K18" s="32">
        <f t="shared" ref="K18:L18" si="2">K13+K17</f>
        <v>28.5551</v>
      </c>
      <c r="L18" s="32">
        <f t="shared" si="2"/>
        <v>28.499</v>
      </c>
      <c r="M18" s="33"/>
      <c r="N18" s="24"/>
      <c r="O18" s="24"/>
    </row>
  </sheetData>
  <mergeCells count="8">
    <mergeCell ref="A1:O1"/>
    <mergeCell ref="C2:D2"/>
    <mergeCell ref="A13:B13"/>
    <mergeCell ref="A17:B17"/>
    <mergeCell ref="A18:B18"/>
    <mergeCell ref="C18:I18"/>
    <mergeCell ref="A3:A12"/>
    <mergeCell ref="A14:A16"/>
  </mergeCells>
  <pageMargins left="0.75" right="0.75" top="1" bottom="1" header="0.5" footer="0.5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一览表</vt:lpstr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雨一直下</cp:lastModifiedBy>
  <dcterms:created xsi:type="dcterms:W3CDTF">2019-03-08T05:42:00Z</dcterms:created>
  <cp:lastPrinted>2019-05-31T00:36:00Z</cp:lastPrinted>
  <dcterms:modified xsi:type="dcterms:W3CDTF">2019-06-04T00:20:31Z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